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<sst xmlns="http://schemas.openxmlformats.org/spreadsheetml/2006/main" count="30" uniqueCount="30">
  <si>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Bredstrup Pjedsted Idrætsforening</t>
  </si>
  <si>
    <t>Årsregnskab 2015</t>
  </si>
  <si>
    <t>Resultatopgørelse 1/1-31/12-2015</t>
  </si>
  <si>
    <t>Budget</t>
  </si>
  <si>
    <t>Note</t>
  </si>
  <si>
    <t>Ændring</t>
  </si>
  <si>
    <t>Indtægter</t>
  </si>
  <si>
    <t>Idrætsafdelinger nettoindtægt</t>
  </si>
  <si>
    <t xml:space="preserve">Fokus:  Indtægter </t>
  </si>
  <si>
    <t xml:space="preserve">            Udgifter </t>
  </si>
  <si>
    <t>Kommunale tilskud</t>
  </si>
  <si>
    <t>Støtteudvalg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</si>
  <si>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</si>
  <si>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</t>
  </si>
  <si>
    <t>Renteindtægter</t>
  </si>
  <si>
    <t>Øvrige indtægter</t>
  </si>
  <si>
    <t>Indtægter i alt</t>
  </si>
  <si>
    <t>Udgifter</t>
  </si>
  <si>
    <t>Halleje</t>
  </si>
  <si>
    <t>Udgifter klubhuse</t>
  </si>
  <si>
    <t>Annoncer</t>
  </si>
  <si>
    <t>Kontingenter</t>
  </si>
  <si>
    <t>Kontorart. gebyr porto</t>
  </si>
  <si>
    <t>Conventus</t>
  </si>
  <si>
    <t>Kurser</t>
  </si>
  <si>
    <t>Mødeudgifter</t>
  </si>
  <si>
    <t>Gaver</t>
  </si>
  <si>
    <t>Andre udgifter</t>
  </si>
  <si>
    <t>Udgifter i alt</t>
  </si>
  <si>
    <t>Resultat</t>
  </si>
</sst>
</file>

<file path=xl/styles.xml><?xml version="1.0" encoding="utf-8"?>
<styleSheet xmlns="http://schemas.openxmlformats.org/spreadsheetml/2006/main">
  <numFmts count="1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  <numFmt numFmtId="166" formatCode="&quot; kr &quot;#,##0.00\ ;&quot; kr (&quot;#,##0.00\);&quot; kr -&quot;#\ ;@\ "/>
    <numFmt numFmtId="167" formatCode="[$kr-406]\ #,##0;[Red][$kr-406]&quot; -&quot;#,##0"/>
    <numFmt numFmtId="168" formatCode="[$kr-406]\ #,##0.00;[Red][$kr-406]&quot; -&quot;#,##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5" fontId="0" fillId="0" borderId="0" xfId="15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19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15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15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15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6.57421875" style="0" customWidth="1"/>
    <col min="2" max="2" width="8.7109375" style="0" customWidth="1"/>
    <col min="3" max="3" width="7.57421875" style="0" customWidth="1"/>
    <col min="4" max="4" width="11.421875" style="0" customWidth="1"/>
    <col min="5" max="5" width="11.7109375" style="0" customWidth="1"/>
    <col min="6" max="6" width="10.8515625" style="0" customWidth="1"/>
    <col min="7" max="7" width="2.57421875" style="0" customWidth="1"/>
    <col min="8" max="9" width="10.7109375" style="0" customWidth="1"/>
  </cols>
  <sheetData>
    <row r="1" spans="1:9" ht="15.75">
      <c r="A1" s="1"/>
      <c r="B1" s="1"/>
      <c r="C1" s="1" t="s">
        <v>0</v>
      </c>
      <c r="D1" s="1"/>
      <c r="E1" s="1"/>
      <c r="F1" s="1"/>
      <c r="G1" s="1"/>
      <c r="H1" s="2"/>
      <c r="I1" s="2"/>
    </row>
    <row r="2" spans="1:9" ht="15.75">
      <c r="A2" s="1"/>
      <c r="B2" s="1"/>
      <c r="C2" s="1"/>
      <c r="D2" s="1"/>
      <c r="E2" s="1"/>
      <c r="F2" s="1"/>
      <c r="G2" s="1"/>
      <c r="H2" s="2"/>
      <c r="I2" s="2"/>
    </row>
    <row r="3" spans="1:9" ht="15.75">
      <c r="A3" s="1"/>
      <c r="B3" s="1"/>
      <c r="C3" s="1"/>
      <c r="D3" s="1" t="s">
        <v>1</v>
      </c>
      <c r="F3" s="1"/>
      <c r="G3" s="1"/>
      <c r="H3" s="2"/>
      <c r="I3" s="2"/>
    </row>
    <row r="4" spans="1:9" ht="15.75">
      <c r="A4" s="1"/>
      <c r="B4" s="1"/>
      <c r="C4" s="1" t="s">
        <v>2</v>
      </c>
      <c r="D4" s="1"/>
      <c r="E4" s="1"/>
      <c r="F4" s="1"/>
      <c r="G4" s="1"/>
      <c r="H4" s="2"/>
      <c r="I4" s="2"/>
    </row>
    <row r="7" spans="3:9" ht="12.75">
      <c r="C7" s="3"/>
      <c r="D7" s="3"/>
      <c r="E7" s="3"/>
      <c r="F7" s="3"/>
      <c r="H7" s="4" t="s">
        <v>3</v>
      </c>
      <c r="I7" s="3"/>
    </row>
    <row r="8" spans="3:9" ht="12.75">
      <c r="C8" s="5" t="s">
        <v>4</v>
      </c>
      <c r="D8" s="6">
        <v>2015</v>
      </c>
      <c r="E8" s="6">
        <v>2014</v>
      </c>
      <c r="F8" s="5" t="s">
        <v>5</v>
      </c>
      <c r="G8" s="5"/>
      <c r="H8" s="6">
        <v>2016</v>
      </c>
      <c r="I8" s="6">
        <v>2015</v>
      </c>
    </row>
    <row r="9" spans="3:9" ht="12.75">
      <c r="C9" s="7"/>
      <c r="D9" s="8"/>
      <c r="E9" s="8"/>
      <c r="F9" s="8"/>
      <c r="G9" s="8"/>
      <c r="H9" s="9"/>
      <c r="I9" s="8"/>
    </row>
    <row r="10" spans="1:9" ht="12.75">
      <c r="A10" s="10" t="s">
        <v>6</v>
      </c>
      <c r="B10" s="10"/>
      <c r="C10" s="7"/>
      <c r="D10" s="8"/>
      <c r="E10" s="8"/>
      <c r="F10" s="8"/>
      <c r="G10" s="8"/>
      <c r="H10" s="9"/>
      <c r="I10" s="8"/>
    </row>
    <row r="11" spans="1:9" ht="12.75">
      <c r="A11" t="s">
        <v>7</v>
      </c>
      <c r="C11" s="11">
        <v>1</v>
      </c>
      <c r="D11" s="9">
        <v>192198.63</v>
      </c>
      <c r="E11" s="12">
        <v>161547</v>
      </c>
      <c r="F11" s="12">
        <f>SUM(D11-E11)</f>
        <v>30651.630000000005</v>
      </c>
      <c r="G11" s="12"/>
      <c r="H11" s="9">
        <v>118290</v>
      </c>
      <c r="I11" s="12">
        <v>115030</v>
      </c>
    </row>
    <row r="12" spans="3:9" ht="12.75">
      <c r="C12" s="11"/>
      <c r="D12" s="9"/>
      <c r="E12" s="12"/>
      <c r="G12" s="12"/>
      <c r="H12" s="9"/>
      <c r="I12" s="12"/>
    </row>
    <row r="13" spans="1:9" ht="12.75">
      <c r="A13" t="s">
        <v>8</v>
      </c>
      <c r="B13" s="13">
        <v>11462</v>
      </c>
      <c r="C13" s="11"/>
      <c r="D13" s="9"/>
      <c r="E13" s="12"/>
      <c r="G13" s="12"/>
      <c r="H13" s="9"/>
      <c r="I13" s="12"/>
    </row>
    <row r="14" spans="1:9" ht="12.75">
      <c r="A14" t="s">
        <v>9</v>
      </c>
      <c r="B14" s="13">
        <v>11462</v>
      </c>
      <c r="C14" s="11"/>
      <c r="D14" s="9"/>
      <c r="E14" s="12"/>
      <c r="G14" s="12"/>
      <c r="H14" s="9"/>
      <c r="I14" s="12"/>
    </row>
    <row r="15" spans="3:9" ht="12.75">
      <c r="C15" s="11"/>
      <c r="D15" s="9"/>
      <c r="E15" s="12"/>
      <c r="G15" s="12"/>
      <c r="H15" s="9"/>
      <c r="I15" s="12"/>
    </row>
    <row r="16" spans="1:9" ht="12.75">
      <c r="A16" t="s">
        <v>10</v>
      </c>
      <c r="C16" s="11">
        <v>2</v>
      </c>
      <c r="D16" s="9">
        <v>202647</v>
      </c>
      <c r="E16" s="12">
        <v>203322</v>
      </c>
      <c r="F16" s="12">
        <f>SUM(D16-E16)</f>
        <v>-675</v>
      </c>
      <c r="G16" s="12"/>
      <c r="H16" s="9">
        <v>118900</v>
      </c>
      <c r="I16" s="12">
        <f>44000+13000+9600+58000+15000</f>
        <v>139600</v>
      </c>
    </row>
    <row r="17" spans="3:9" ht="12.75">
      <c r="C17" s="11"/>
      <c r="D17" s="9"/>
      <c r="E17" s="12"/>
      <c r="G17" s="12"/>
      <c r="H17" s="9"/>
      <c r="I17" s="12"/>
    </row>
    <row r="18" spans="1:13" ht="12.75">
      <c r="A18" t="s">
        <v>11</v>
      </c>
      <c r="C18" s="11">
        <v>3</v>
      </c>
      <c r="D18" s="9">
        <v>23637</v>
      </c>
      <c r="E18" s="12">
        <v>23569</v>
      </c>
      <c r="F18" s="12">
        <f>SUM(D18-E18)</f>
        <v>68</v>
      </c>
      <c r="G18" s="12"/>
      <c r="H18" s="9">
        <v>53000</v>
      </c>
      <c r="I18" s="12">
        <v>42500</v>
      </c>
      <c r="M18" t="s">
        <v>12</v>
      </c>
    </row>
    <row r="19" spans="3:11" ht="12.75">
      <c r="C19" s="11"/>
      <c r="D19" s="9"/>
      <c r="E19" s="12"/>
      <c r="G19" s="12"/>
      <c r="H19" s="9"/>
      <c r="I19" s="12"/>
      <c r="K19" t="s">
        <v>13</v>
      </c>
    </row>
    <row r="20" spans="1:9" ht="12.75">
      <c r="A20" t="s">
        <v>14</v>
      </c>
      <c r="C20" s="11"/>
      <c r="D20" s="9">
        <v>58.02</v>
      </c>
      <c r="E20" s="12">
        <v>1547</v>
      </c>
      <c r="F20" s="12">
        <f>SUM(D20-E20)</f>
        <v>-1488.98</v>
      </c>
      <c r="G20" s="12"/>
      <c r="H20" s="9">
        <v>50</v>
      </c>
      <c r="I20" s="12">
        <v>1000</v>
      </c>
    </row>
    <row r="21" spans="3:9" ht="12.75">
      <c r="C21" s="11"/>
      <c r="D21" s="9"/>
      <c r="E21" s="12"/>
      <c r="G21" s="12"/>
      <c r="H21" s="9"/>
      <c r="I21" s="12"/>
    </row>
    <row r="22" spans="1:9" ht="12.75">
      <c r="A22" s="14" t="s">
        <v>15</v>
      </c>
      <c r="B22" s="14"/>
      <c r="C22" s="11">
        <v>4</v>
      </c>
      <c r="D22" s="15">
        <v>2500</v>
      </c>
      <c r="E22" s="16">
        <v>2500</v>
      </c>
      <c r="F22" s="16">
        <f>SUM(D22-E22)</f>
        <v>0</v>
      </c>
      <c r="G22" s="16"/>
      <c r="H22" s="15">
        <v>2500</v>
      </c>
      <c r="I22" s="16">
        <v>2500</v>
      </c>
    </row>
    <row r="23" spans="3:11" ht="12.75">
      <c r="C23" s="11"/>
      <c r="D23" s="9"/>
      <c r="E23" s="12"/>
      <c r="G23" s="12"/>
      <c r="H23" s="9"/>
      <c r="I23" s="12"/>
      <c r="J23" s="17"/>
      <c r="K23" s="17"/>
    </row>
    <row r="24" spans="1:12" s="10" customFormat="1" ht="12.75">
      <c r="A24" s="18" t="s">
        <v>16</v>
      </c>
      <c r="B24" s="18"/>
      <c r="C24" s="19"/>
      <c r="D24" s="20">
        <f>SUM(D11:D23)</f>
        <v>421040.65</v>
      </c>
      <c r="E24" s="21">
        <f>SUM(E11:E23)</f>
        <v>392485</v>
      </c>
      <c r="F24" s="21">
        <f>SUM(D24-E24)</f>
        <v>28555.650000000023</v>
      </c>
      <c r="G24" s="21"/>
      <c r="H24" s="20">
        <f>SUM(H11:H23)</f>
        <v>292740</v>
      </c>
      <c r="I24" s="21">
        <f>SUM(I11:I23)</f>
        <v>300630</v>
      </c>
      <c r="J24" s="18"/>
      <c r="K24" s="18"/>
      <c r="L24"/>
    </row>
    <row r="25" spans="3:11" ht="12.75">
      <c r="C25" s="11"/>
      <c r="D25" s="9"/>
      <c r="E25" s="12"/>
      <c r="G25" s="12"/>
      <c r="I25" s="12"/>
      <c r="J25" s="17"/>
      <c r="K25" s="17"/>
    </row>
    <row r="26" spans="1:16" ht="12.75">
      <c r="A26" s="10" t="s">
        <v>17</v>
      </c>
      <c r="B26" s="10"/>
      <c r="C26" s="19"/>
      <c r="D26" s="9"/>
      <c r="E26" s="12"/>
      <c r="G26" s="12"/>
      <c r="H26" s="9"/>
      <c r="I26" s="12"/>
      <c r="J26" s="18"/>
      <c r="K26" s="18"/>
      <c r="L26" s="17"/>
      <c r="P26" s="22"/>
    </row>
    <row r="27" spans="1:9" ht="12.75">
      <c r="A27" s="14" t="s">
        <v>18</v>
      </c>
      <c r="B27" s="14"/>
      <c r="C27" s="11"/>
      <c r="D27" s="9">
        <v>105567.9</v>
      </c>
      <c r="E27" s="12">
        <v>102382</v>
      </c>
      <c r="F27" s="12">
        <f aca="true" t="shared" si="0" ref="F27:F36">SUM(D27-E27)</f>
        <v>3185.899999999994</v>
      </c>
      <c r="G27" s="12"/>
      <c r="H27" s="23">
        <v>106000</v>
      </c>
      <c r="I27" s="12">
        <v>100000</v>
      </c>
    </row>
    <row r="28" spans="1:9" ht="12.75">
      <c r="A28" s="14" t="s">
        <v>19</v>
      </c>
      <c r="B28" s="14"/>
      <c r="C28" s="11">
        <v>5</v>
      </c>
      <c r="D28" s="9">
        <v>185479.56</v>
      </c>
      <c r="E28" s="12">
        <v>185799</v>
      </c>
      <c r="F28" s="12">
        <f t="shared" si="0"/>
        <v>-319.4400000000023</v>
      </c>
      <c r="G28" s="12"/>
      <c r="H28" s="23">
        <v>155500</v>
      </c>
      <c r="I28" s="12">
        <v>158500</v>
      </c>
    </row>
    <row r="29" spans="1:9" ht="12.75">
      <c r="A29" s="14" t="s">
        <v>20</v>
      </c>
      <c r="B29" s="14"/>
      <c r="C29" s="11"/>
      <c r="D29" s="9">
        <v>1015.06</v>
      </c>
      <c r="E29" s="12">
        <v>340</v>
      </c>
      <c r="F29" s="12">
        <f t="shared" si="0"/>
        <v>675.06</v>
      </c>
      <c r="G29" s="12"/>
      <c r="H29" s="23">
        <v>1100</v>
      </c>
      <c r="I29" s="12">
        <v>1000</v>
      </c>
    </row>
    <row r="30" spans="1:9" ht="12.75">
      <c r="A30" s="14" t="s">
        <v>21</v>
      </c>
      <c r="B30" s="14"/>
      <c r="C30" s="11"/>
      <c r="D30" s="9">
        <v>8625</v>
      </c>
      <c r="E30" s="12">
        <v>14005.5</v>
      </c>
      <c r="F30" s="12">
        <f t="shared" si="0"/>
        <v>-5380.5</v>
      </c>
      <c r="G30" s="12"/>
      <c r="H30" s="23">
        <v>10000</v>
      </c>
      <c r="I30" s="12">
        <v>12000</v>
      </c>
    </row>
    <row r="31" spans="1:9" ht="12.75">
      <c r="A31" s="14" t="s">
        <v>22</v>
      </c>
      <c r="B31" s="14"/>
      <c r="C31" s="11"/>
      <c r="D31" s="9">
        <f>2445.28+216+14</f>
        <v>2675.28</v>
      </c>
      <c r="E31" s="12">
        <f>315+2084.4+4.75</f>
        <v>2404.15</v>
      </c>
      <c r="F31" s="12">
        <f t="shared" si="0"/>
        <v>271.1300000000001</v>
      </c>
      <c r="G31" s="12"/>
      <c r="H31" s="23">
        <v>3000</v>
      </c>
      <c r="I31" s="12">
        <v>2000</v>
      </c>
    </row>
    <row r="32" spans="1:9" ht="12.75">
      <c r="A32" s="14" t="s">
        <v>23</v>
      </c>
      <c r="B32" s="14"/>
      <c r="C32" s="11"/>
      <c r="D32" s="9">
        <v>5655.79</v>
      </c>
      <c r="E32" s="12">
        <v>5303.85</v>
      </c>
      <c r="F32" s="12">
        <f t="shared" si="0"/>
        <v>351.9399999999996</v>
      </c>
      <c r="G32" s="12"/>
      <c r="H32" s="23">
        <v>6000</v>
      </c>
      <c r="I32" s="12">
        <v>6000</v>
      </c>
    </row>
    <row r="33" spans="1:9" ht="12.75">
      <c r="A33" s="14" t="s">
        <v>24</v>
      </c>
      <c r="B33" s="14"/>
      <c r="C33" s="11">
        <v>6</v>
      </c>
      <c r="D33" s="9">
        <v>82675.39</v>
      </c>
      <c r="E33" s="12">
        <v>99991</v>
      </c>
      <c r="F33" s="12">
        <f t="shared" si="0"/>
        <v>-17315.61</v>
      </c>
      <c r="G33" s="12"/>
      <c r="H33" s="23"/>
      <c r="I33" s="12"/>
    </row>
    <row r="34" spans="1:9" ht="12.75">
      <c r="A34" s="14" t="s">
        <v>25</v>
      </c>
      <c r="B34" s="14"/>
      <c r="C34" s="11"/>
      <c r="D34" s="9">
        <v>6223</v>
      </c>
      <c r="E34" s="12">
        <v>1859</v>
      </c>
      <c r="F34" s="12">
        <f t="shared" si="0"/>
        <v>4364</v>
      </c>
      <c r="G34" s="12"/>
      <c r="H34" s="23">
        <v>6500</v>
      </c>
      <c r="I34" s="12">
        <v>6000</v>
      </c>
    </row>
    <row r="35" spans="1:9" ht="12.75">
      <c r="A35" s="14" t="s">
        <v>26</v>
      </c>
      <c r="B35" s="14"/>
      <c r="C35" s="11"/>
      <c r="D35" s="9">
        <v>1688</v>
      </c>
      <c r="E35" s="12">
        <v>1926.55</v>
      </c>
      <c r="F35" s="12">
        <f t="shared" si="0"/>
        <v>-238.54999999999995</v>
      </c>
      <c r="G35" s="12"/>
      <c r="H35" s="23">
        <v>2000</v>
      </c>
      <c r="I35" s="12">
        <v>2000</v>
      </c>
    </row>
    <row r="36" spans="1:9" ht="12.75">
      <c r="A36" s="14" t="s">
        <v>27</v>
      </c>
      <c r="B36" s="14"/>
      <c r="C36" s="11"/>
      <c r="D36" s="24">
        <v>4600</v>
      </c>
      <c r="E36" s="16">
        <v>4700</v>
      </c>
      <c r="F36" s="16">
        <f t="shared" si="0"/>
        <v>-100</v>
      </c>
      <c r="G36" s="16"/>
      <c r="H36" s="15">
        <v>5000</v>
      </c>
      <c r="I36" s="16">
        <v>5000</v>
      </c>
    </row>
    <row r="37" spans="3:9" ht="12.75">
      <c r="C37" s="11"/>
      <c r="D37" s="9"/>
      <c r="E37" s="12"/>
      <c r="G37" s="12"/>
      <c r="H37" s="23"/>
      <c r="I37" s="12"/>
    </row>
    <row r="38" spans="1:9" s="10" customFormat="1" ht="12.75">
      <c r="A38" s="10" t="s">
        <v>28</v>
      </c>
      <c r="C38" s="19"/>
      <c r="D38" s="20">
        <f>SUM(D27:D37)</f>
        <v>404204.98</v>
      </c>
      <c r="E38" s="21">
        <f>SUM(E27:E37)</f>
        <v>418711.05</v>
      </c>
      <c r="F38" s="21">
        <f>SUM(D38-E38)</f>
        <v>-14506.070000000007</v>
      </c>
      <c r="G38" s="21"/>
      <c r="H38" s="20">
        <f>SUM(H27:H37)</f>
        <v>295100</v>
      </c>
      <c r="I38" s="21">
        <f>SUM(I27:I37)</f>
        <v>292500</v>
      </c>
    </row>
    <row r="39" spans="3:9" ht="12.75">
      <c r="C39" s="11"/>
      <c r="D39" s="9"/>
      <c r="E39" s="12"/>
      <c r="G39" s="12"/>
      <c r="H39" s="9"/>
      <c r="I39" s="12"/>
    </row>
    <row r="40" spans="1:9" s="10" customFormat="1" ht="12.75">
      <c r="A40" s="10" t="s">
        <v>29</v>
      </c>
      <c r="C40" s="19"/>
      <c r="D40" s="21">
        <f>D24-D38</f>
        <v>16835.670000000042</v>
      </c>
      <c r="E40" s="21">
        <f>E24-E38</f>
        <v>-26226.04999999999</v>
      </c>
      <c r="F40" s="21">
        <f>SUM(D40-E40)</f>
        <v>43061.72000000003</v>
      </c>
      <c r="G40" s="21"/>
      <c r="H40" s="21">
        <f>H24-H38</f>
        <v>-2360</v>
      </c>
      <c r="I40" s="21">
        <f>I24-I38</f>
        <v>8130</v>
      </c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9"/>
      <c r="D42" s="12"/>
      <c r="E42" s="9"/>
      <c r="F42" s="9"/>
      <c r="G42" s="9"/>
      <c r="H42" s="9"/>
      <c r="I42" s="9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